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isgyr-my.sharepoint.com/personal/chad_wolter_landisgyr_com/Documents/Revelo/EIC_SoM/eMMC Alternate Vendor tests/"/>
    </mc:Choice>
  </mc:AlternateContent>
  <xr:revisionPtr revIDLastSave="8" documentId="8_{0EABC046-8BBF-4377-BE37-10D73EA5ED97}" xr6:coauthVersionLast="46" xr6:coauthVersionMax="46" xr10:uidLastSave="{94CE0225-E0F3-4788-BBBC-DB6F4932F76D}"/>
  <bookViews>
    <workbookView xWindow="-28920" yWindow="-120" windowWidth="29040" windowHeight="15840" xr2:uid="{69B23774-D893-4859-82C0-3BE184336870}"/>
  </bookViews>
  <sheets>
    <sheet name="Reg setting tests - drv streng " sheetId="4" r:id="rId1"/>
    <sheet name="Decode or Build regist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K11" i="4"/>
  <c r="J11" i="4"/>
  <c r="C3" i="4"/>
  <c r="C4" i="4"/>
  <c r="C6" i="4"/>
  <c r="C7" i="4"/>
  <c r="C8" i="4"/>
  <c r="C9" i="4"/>
  <c r="C10" i="4"/>
  <c r="C11" i="4"/>
  <c r="C2" i="4"/>
  <c r="J10" i="4"/>
  <c r="J9" i="4"/>
  <c r="J8" i="4"/>
  <c r="K6" i="4"/>
  <c r="J6" i="4"/>
  <c r="J7" i="4"/>
  <c r="K7" i="4"/>
  <c r="K10" i="4"/>
  <c r="K9" i="4"/>
  <c r="K8" i="4"/>
  <c r="A13" i="3"/>
  <c r="R7" i="3"/>
  <c r="P7" i="3"/>
  <c r="Q7" i="3"/>
  <c r="M7" i="3"/>
  <c r="O7" i="3"/>
  <c r="N7" i="3"/>
  <c r="K7" i="3"/>
  <c r="L7" i="3"/>
  <c r="H7" i="3"/>
  <c r="G7" i="3"/>
  <c r="F7" i="3"/>
  <c r="E7" i="3"/>
  <c r="B7" i="3"/>
  <c r="C7" i="3"/>
</calcChain>
</file>

<file path=xl/sharedStrings.xml><?xml version="1.0" encoding="utf-8"?>
<sst xmlns="http://schemas.openxmlformats.org/spreadsheetml/2006/main" count="135" uniqueCount="69">
  <si>
    <t>HYS</t>
  </si>
  <si>
    <t>PUS</t>
  </si>
  <si>
    <t>PUE</t>
  </si>
  <si>
    <t>PKE</t>
  </si>
  <si>
    <t>ODE</t>
  </si>
  <si>
    <t>DSE</t>
  </si>
  <si>
    <t>Value</t>
  </si>
  <si>
    <t>Speed</t>
  </si>
  <si>
    <t>Slew</t>
  </si>
  <si>
    <t>Reserved</t>
  </si>
  <si>
    <t>Register value (hex)</t>
  </si>
  <si>
    <t>Bit</t>
  </si>
  <si>
    <t>Field</t>
  </si>
  <si>
    <t>SRE</t>
  </si>
  <si>
    <t>Decode register from hex value</t>
  </si>
  <si>
    <t>Build register from Binary values</t>
  </si>
  <si>
    <t>Test #</t>
  </si>
  <si>
    <t>Drive Strength (Ohms)</t>
  </si>
  <si>
    <t>Open Drain</t>
  </si>
  <si>
    <t>Enabled</t>
  </si>
  <si>
    <t>Speed (MHz)</t>
  </si>
  <si>
    <t>Fast</t>
  </si>
  <si>
    <t>Register value</t>
  </si>
  <si>
    <t>Version</t>
  </si>
  <si>
    <t>0xE808</t>
  </si>
  <si>
    <t>Slow</t>
  </si>
  <si>
    <t>0xE831</t>
  </si>
  <si>
    <t>mfgtools-EIC-6.3.9-dev20210610-091711_RegE808.zip</t>
  </si>
  <si>
    <t>0xE830</t>
  </si>
  <si>
    <t>0xE838</t>
  </si>
  <si>
    <t>Fail tuning procedure</t>
  </si>
  <si>
    <t>mfgtools-EIC-6.3.9-dev20210610-093729_RegE831.zip</t>
  </si>
  <si>
    <t>mfgtools-EIC-6.3.9-dev20210610-095426_RegE830.zip</t>
  </si>
  <si>
    <t>Notes</t>
  </si>
  <si>
    <t>All tests have the clock register for USDHC2 at the same value:  0x00000030</t>
  </si>
  <si>
    <t>All tests have the assigned clock rate of the USDHC2 node in the imx6ull.dtsi file set to assigned-clock-rates = &lt;0&gt;, &lt;50000000&gt;;</t>
  </si>
  <si>
    <t>All tests have the patch for the tuning start tap in the imx6ull.dtsi file fsl,tuning-start-tap = &lt;20&gt;;</t>
  </si>
  <si>
    <t>0xE030</t>
  </si>
  <si>
    <t>Disabled</t>
  </si>
  <si>
    <t>mfgtools-EIC-6.3.9-dev20210610-101053_RegE838.zip</t>
  </si>
  <si>
    <t>mfgtools-EIC-6.3.9-dev20210610-102926_RegE030.zip</t>
  </si>
  <si>
    <t>0xE038</t>
  </si>
  <si>
    <t>mfgtools-EIC-6.3.9-dev20210610-111813_RegE038.zip</t>
  </si>
  <si>
    <t>0xE039</t>
  </si>
  <si>
    <t>mfgtools-EIC-6.3.9-dev20210610-115731_RegE039.zip</t>
  </si>
  <si>
    <t>Test procedure</t>
  </si>
  <si>
    <t>flash with mfgtools</t>
  </si>
  <si>
    <t>allow to boot first time</t>
  </si>
  <si>
    <t>reboot</t>
  </si>
  <si>
    <t>change bootconfig in uboot shell to conf@2</t>
  </si>
  <si>
    <t>boot</t>
  </si>
  <si>
    <t>look for errors</t>
  </si>
  <si>
    <t>0xE031</t>
  </si>
  <si>
    <t>mfgtools-EIC-6.3.9-dev20210610-130221_RegE031.zip</t>
  </si>
  <si>
    <t>mfgtools-EIC-6.3.9-dev20210610-135407_RegE029.zip</t>
  </si>
  <si>
    <t>0xE029</t>
  </si>
  <si>
    <t>Kioxia fail rate</t>
  </si>
  <si>
    <t>Micron fail rate</t>
  </si>
  <si>
    <t>Micron overnight</t>
  </si>
  <si>
    <t>Kioxia overnight</t>
  </si>
  <si>
    <t>NA</t>
  </si>
  <si>
    <t>Fail</t>
  </si>
  <si>
    <t>Hysteresis</t>
  </si>
  <si>
    <t>Ro Div</t>
  </si>
  <si>
    <t>e030</t>
  </si>
  <si>
    <t>Ro (1.8VDC Rail)</t>
  </si>
  <si>
    <t>Ohms</t>
  </si>
  <si>
    <t>0X1E030</t>
  </si>
  <si>
    <t>mfgtools-EIC-6.3.9-dev20210614-092436_Reg1E030.zip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</si>
</sst>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0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C8DFE-4713-40E9-9524-81CEDB832CA5}">
  <dimension ref="A1:M29"/>
  <sheetViews>
    <sheetView tabSelected="1" workbookViewId="0">
      <selection activeCell="L17" sqref="L17"/>
    </sheetView>
  </sheetViews>
  <sheetFormatPr defaultRowHeight="15" x14ac:dyDescent="0.25"/>
  <cols>
    <col min="3" max="3" width="21" bestFit="1" customWidth="1"/>
    <col min="4" max="4" width="10.140625" bestFit="1" customWidth="1"/>
    <col min="5" max="5" width="11" bestFit="1" customWidth="1"/>
    <col min="6" max="6" width="12.28515625" bestFit="1" customWidth="1"/>
    <col min="8" max="8" width="13.7109375" bestFit="1" customWidth="1"/>
    <col min="9" max="9" width="48.5703125" bestFit="1" customWidth="1"/>
    <col min="10" max="11" width="20.140625" bestFit="1" customWidth="1"/>
    <col min="12" max="12" width="16.28515625" bestFit="1" customWidth="1"/>
    <col min="13" max="13" width="15.5703125" bestFit="1" customWidth="1"/>
  </cols>
  <sheetData>
    <row r="1" spans="1:13" x14ac:dyDescent="0.25">
      <c r="A1" s="1" t="s">
        <v>16</v>
      </c>
      <c r="B1" s="1" t="s">
        <v>63</v>
      </c>
      <c r="C1" s="1" t="s">
        <v>17</v>
      </c>
      <c r="D1" s="1" t="s">
        <v>62</v>
      </c>
      <c r="E1" s="1" t="s">
        <v>18</v>
      </c>
      <c r="F1" s="1" t="s">
        <v>20</v>
      </c>
      <c r="G1" s="1" t="s">
        <v>8</v>
      </c>
      <c r="H1" s="1" t="s">
        <v>22</v>
      </c>
      <c r="I1" s="1" t="s">
        <v>23</v>
      </c>
      <c r="J1" s="1" t="s">
        <v>57</v>
      </c>
      <c r="K1" s="1" t="s">
        <v>56</v>
      </c>
      <c r="L1" s="6" t="s">
        <v>58</v>
      </c>
      <c r="M1" s="6" t="s">
        <v>59</v>
      </c>
    </row>
    <row r="2" spans="1:13" x14ac:dyDescent="0.25">
      <c r="A2" s="4">
        <v>1</v>
      </c>
      <c r="B2" s="4">
        <v>1</v>
      </c>
      <c r="C2" s="4">
        <f>$A$21/B2</f>
        <v>150</v>
      </c>
      <c r="D2" s="4" t="s">
        <v>38</v>
      </c>
      <c r="E2" s="4" t="s">
        <v>19</v>
      </c>
      <c r="F2" s="4">
        <v>50</v>
      </c>
      <c r="G2" s="4" t="s">
        <v>25</v>
      </c>
      <c r="H2" s="4" t="s">
        <v>24</v>
      </c>
      <c r="I2" s="4" t="s">
        <v>27</v>
      </c>
      <c r="J2" s="4" t="s">
        <v>30</v>
      </c>
      <c r="K2" s="4" t="s">
        <v>30</v>
      </c>
      <c r="L2" s="4" t="s">
        <v>60</v>
      </c>
      <c r="M2" s="4" t="s">
        <v>60</v>
      </c>
    </row>
    <row r="3" spans="1:13" x14ac:dyDescent="0.25">
      <c r="A3" s="4">
        <v>2</v>
      </c>
      <c r="B3" s="4">
        <v>6</v>
      </c>
      <c r="C3" s="4">
        <f t="shared" ref="C3:C11" si="0">$A$21/B3</f>
        <v>25</v>
      </c>
      <c r="D3" s="4" t="s">
        <v>38</v>
      </c>
      <c r="E3" s="4" t="s">
        <v>19</v>
      </c>
      <c r="F3" s="4">
        <v>50</v>
      </c>
      <c r="G3" s="4" t="s">
        <v>21</v>
      </c>
      <c r="H3" s="4" t="s">
        <v>26</v>
      </c>
      <c r="I3" s="4" t="s">
        <v>31</v>
      </c>
      <c r="J3" s="4" t="s">
        <v>30</v>
      </c>
      <c r="K3" s="4" t="s">
        <v>30</v>
      </c>
      <c r="L3" s="4" t="s">
        <v>60</v>
      </c>
      <c r="M3" s="4" t="s">
        <v>60</v>
      </c>
    </row>
    <row r="4" spans="1:13" x14ac:dyDescent="0.25">
      <c r="A4" s="4">
        <v>3</v>
      </c>
      <c r="B4" s="4">
        <v>6</v>
      </c>
      <c r="C4" s="4">
        <f t="shared" si="0"/>
        <v>25</v>
      </c>
      <c r="D4" s="4" t="s">
        <v>38</v>
      </c>
      <c r="E4" s="4" t="s">
        <v>19</v>
      </c>
      <c r="F4" s="4">
        <v>50</v>
      </c>
      <c r="G4" s="4" t="s">
        <v>25</v>
      </c>
      <c r="H4" s="4" t="s">
        <v>28</v>
      </c>
      <c r="I4" s="4" t="s">
        <v>32</v>
      </c>
      <c r="J4" s="4" t="s">
        <v>30</v>
      </c>
      <c r="K4" s="4" t="s">
        <v>30</v>
      </c>
      <c r="L4" s="4" t="s">
        <v>60</v>
      </c>
      <c r="M4" s="4" t="s">
        <v>60</v>
      </c>
    </row>
    <row r="5" spans="1:13" x14ac:dyDescent="0.25">
      <c r="A5" s="4">
        <v>4</v>
      </c>
      <c r="B5" s="4">
        <v>7</v>
      </c>
      <c r="C5" s="4">
        <f>$A$21/B5</f>
        <v>21.428571428571427</v>
      </c>
      <c r="D5" s="4" t="s">
        <v>38</v>
      </c>
      <c r="E5" s="4" t="s">
        <v>19</v>
      </c>
      <c r="F5" s="4">
        <v>50</v>
      </c>
      <c r="G5" s="4" t="s">
        <v>25</v>
      </c>
      <c r="H5" s="4" t="s">
        <v>29</v>
      </c>
      <c r="I5" s="4" t="s">
        <v>39</v>
      </c>
      <c r="J5" s="4" t="s">
        <v>30</v>
      </c>
      <c r="K5" s="4" t="s">
        <v>30</v>
      </c>
      <c r="L5" s="4" t="s">
        <v>60</v>
      </c>
      <c r="M5" s="4" t="s">
        <v>60</v>
      </c>
    </row>
    <row r="6" spans="1:13" x14ac:dyDescent="0.25">
      <c r="A6" s="1">
        <v>5</v>
      </c>
      <c r="B6" s="1">
        <v>6</v>
      </c>
      <c r="C6" s="6">
        <f t="shared" si="0"/>
        <v>25</v>
      </c>
      <c r="D6" s="6" t="s">
        <v>38</v>
      </c>
      <c r="E6" s="1" t="s">
        <v>38</v>
      </c>
      <c r="F6" s="1">
        <v>50</v>
      </c>
      <c r="G6" s="1" t="s">
        <v>25</v>
      </c>
      <c r="H6" s="1" t="s">
        <v>37</v>
      </c>
      <c r="I6" s="1" t="s">
        <v>40</v>
      </c>
      <c r="J6" s="5">
        <f>0/20</f>
        <v>0</v>
      </c>
      <c r="K6" s="5">
        <f>0/20</f>
        <v>0</v>
      </c>
      <c r="L6" s="6" t="s">
        <v>61</v>
      </c>
      <c r="M6" s="6" t="s">
        <v>61</v>
      </c>
    </row>
    <row r="7" spans="1:13" x14ac:dyDescent="0.25">
      <c r="A7" s="1">
        <v>6</v>
      </c>
      <c r="B7" s="1">
        <v>7</v>
      </c>
      <c r="C7" s="6">
        <f t="shared" si="0"/>
        <v>21.428571428571427</v>
      </c>
      <c r="D7" s="6" t="s">
        <v>38</v>
      </c>
      <c r="E7" s="1" t="s">
        <v>38</v>
      </c>
      <c r="F7" s="1">
        <v>50</v>
      </c>
      <c r="G7" s="1" t="s">
        <v>25</v>
      </c>
      <c r="H7" s="1" t="s">
        <v>41</v>
      </c>
      <c r="I7" s="1" t="s">
        <v>42</v>
      </c>
      <c r="J7" s="5">
        <f>0/20</f>
        <v>0</v>
      </c>
      <c r="K7" s="5">
        <f>0/20</f>
        <v>0</v>
      </c>
      <c r="L7" s="6" t="s">
        <v>60</v>
      </c>
      <c r="M7" s="6" t="s">
        <v>60</v>
      </c>
    </row>
    <row r="8" spans="1:13" x14ac:dyDescent="0.25">
      <c r="A8" s="1">
        <v>7</v>
      </c>
      <c r="B8" s="1">
        <v>7</v>
      </c>
      <c r="C8" s="6">
        <f t="shared" si="0"/>
        <v>21.428571428571427</v>
      </c>
      <c r="D8" s="6" t="s">
        <v>38</v>
      </c>
      <c r="E8" s="1" t="s">
        <v>38</v>
      </c>
      <c r="F8" s="1">
        <v>50</v>
      </c>
      <c r="G8" s="1" t="s">
        <v>21</v>
      </c>
      <c r="H8" s="1" t="s">
        <v>43</v>
      </c>
      <c r="I8" s="1" t="s">
        <v>44</v>
      </c>
      <c r="J8" s="5">
        <f>0/20</f>
        <v>0</v>
      </c>
      <c r="K8" s="5">
        <f>1/20</f>
        <v>0.05</v>
      </c>
      <c r="L8" s="6" t="s">
        <v>60</v>
      </c>
      <c r="M8" s="6" t="s">
        <v>60</v>
      </c>
    </row>
    <row r="9" spans="1:13" x14ac:dyDescent="0.25">
      <c r="A9" s="1">
        <v>8</v>
      </c>
      <c r="B9" s="1">
        <v>6</v>
      </c>
      <c r="C9" s="6">
        <f t="shared" si="0"/>
        <v>25</v>
      </c>
      <c r="D9" s="6" t="s">
        <v>38</v>
      </c>
      <c r="E9" s="1" t="s">
        <v>38</v>
      </c>
      <c r="F9" s="1">
        <v>50</v>
      </c>
      <c r="G9" s="1" t="s">
        <v>21</v>
      </c>
      <c r="H9" s="1" t="s">
        <v>52</v>
      </c>
      <c r="I9" s="1" t="s">
        <v>53</v>
      </c>
      <c r="J9" s="5">
        <f>0/20</f>
        <v>0</v>
      </c>
      <c r="K9" s="5">
        <f>2/20</f>
        <v>0.1</v>
      </c>
      <c r="L9" s="6" t="s">
        <v>60</v>
      </c>
      <c r="M9" s="6" t="s">
        <v>60</v>
      </c>
    </row>
    <row r="10" spans="1:13" x14ac:dyDescent="0.25">
      <c r="A10" s="1">
        <v>9</v>
      </c>
      <c r="B10" s="1">
        <v>5</v>
      </c>
      <c r="C10" s="6">
        <f t="shared" si="0"/>
        <v>30</v>
      </c>
      <c r="D10" s="6" t="s">
        <v>38</v>
      </c>
      <c r="E10" s="1" t="s">
        <v>38</v>
      </c>
      <c r="F10" s="1">
        <v>50</v>
      </c>
      <c r="G10" s="1" t="s">
        <v>21</v>
      </c>
      <c r="H10" s="1" t="s">
        <v>55</v>
      </c>
      <c r="I10" s="1" t="s">
        <v>54</v>
      </c>
      <c r="J10" s="5">
        <f>0/20</f>
        <v>0</v>
      </c>
      <c r="K10" s="5">
        <f>3/20</f>
        <v>0.15</v>
      </c>
      <c r="L10" s="6" t="s">
        <v>60</v>
      </c>
      <c r="M10" s="6" t="s">
        <v>60</v>
      </c>
    </row>
    <row r="11" spans="1:13" x14ac:dyDescent="0.25">
      <c r="A11" s="1">
        <v>10</v>
      </c>
      <c r="B11" s="1">
        <v>6</v>
      </c>
      <c r="C11" s="6">
        <f t="shared" si="0"/>
        <v>25</v>
      </c>
      <c r="D11" s="1" t="s">
        <v>19</v>
      </c>
      <c r="E11" s="1" t="s">
        <v>38</v>
      </c>
      <c r="F11" s="1">
        <v>50</v>
      </c>
      <c r="G11" s="1" t="s">
        <v>25</v>
      </c>
      <c r="H11" s="1" t="s">
        <v>67</v>
      </c>
      <c r="I11" s="1" t="s">
        <v>68</v>
      </c>
      <c r="J11" s="5">
        <f>0/20</f>
        <v>0</v>
      </c>
      <c r="K11" s="5">
        <f>4/20</f>
        <v>0.2</v>
      </c>
      <c r="L11" s="6" t="s">
        <v>60</v>
      </c>
      <c r="M11" s="6" t="s">
        <v>60</v>
      </c>
    </row>
    <row r="12" spans="1:13" x14ac:dyDescent="0.25">
      <c r="A12" s="1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3" x14ac:dyDescent="0.25">
      <c r="A15" t="s">
        <v>33</v>
      </c>
    </row>
    <row r="16" spans="1:13" x14ac:dyDescent="0.25">
      <c r="A16" t="s">
        <v>34</v>
      </c>
    </row>
    <row r="17" spans="1:3" x14ac:dyDescent="0.25">
      <c r="A17" t="s">
        <v>35</v>
      </c>
    </row>
    <row r="18" spans="1:3" x14ac:dyDescent="0.25">
      <c r="A18" t="s">
        <v>36</v>
      </c>
    </row>
    <row r="20" spans="1:3" x14ac:dyDescent="0.25">
      <c r="A20" t="s">
        <v>65</v>
      </c>
    </row>
    <row r="21" spans="1:3" x14ac:dyDescent="0.25">
      <c r="A21">
        <v>150</v>
      </c>
      <c r="B21" t="s">
        <v>66</v>
      </c>
    </row>
    <row r="23" spans="1:3" x14ac:dyDescent="0.25">
      <c r="A23" t="s">
        <v>45</v>
      </c>
    </row>
    <row r="24" spans="1:3" x14ac:dyDescent="0.25">
      <c r="A24">
        <v>1</v>
      </c>
      <c r="C24" t="s">
        <v>46</v>
      </c>
    </row>
    <row r="25" spans="1:3" x14ac:dyDescent="0.25">
      <c r="A25">
        <v>2</v>
      </c>
      <c r="C25" t="s">
        <v>47</v>
      </c>
    </row>
    <row r="26" spans="1:3" x14ac:dyDescent="0.25">
      <c r="A26">
        <v>3</v>
      </c>
      <c r="C26" t="s">
        <v>48</v>
      </c>
    </row>
    <row r="27" spans="1:3" x14ac:dyDescent="0.25">
      <c r="A27">
        <v>4</v>
      </c>
      <c r="C27" t="s">
        <v>49</v>
      </c>
    </row>
    <row r="28" spans="1:3" x14ac:dyDescent="0.25">
      <c r="A28">
        <v>5</v>
      </c>
      <c r="C28" t="s">
        <v>50</v>
      </c>
    </row>
    <row r="29" spans="1:3" x14ac:dyDescent="0.25">
      <c r="A29">
        <v>6</v>
      </c>
      <c r="C29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5B8D-6DE1-4545-A2C1-20077CD9B9A8}">
  <dimension ref="A1:R17"/>
  <sheetViews>
    <sheetView workbookViewId="0">
      <selection activeCell="H23" sqref="H23"/>
    </sheetView>
  </sheetViews>
  <sheetFormatPr defaultRowHeight="15" x14ac:dyDescent="0.25"/>
  <cols>
    <col min="1" max="1" width="19" bestFit="1" customWidth="1"/>
    <col min="2" max="2" width="4.140625" bestFit="1" customWidth="1"/>
    <col min="3" max="3" width="3" bestFit="1" customWidth="1"/>
    <col min="4" max="4" width="6.7109375" customWidth="1"/>
    <col min="5" max="5" width="4.42578125" bestFit="1" customWidth="1"/>
    <col min="6" max="6" width="4.28515625" bestFit="1" customWidth="1"/>
    <col min="7" max="7" width="7.140625" bestFit="1" customWidth="1"/>
    <col min="8" max="8" width="3" bestFit="1" customWidth="1"/>
    <col min="9" max="9" width="3.28515625" customWidth="1"/>
    <col min="10" max="10" width="4" customWidth="1"/>
    <col min="11" max="11" width="3.7109375" customWidth="1"/>
    <col min="12" max="12" width="3.5703125" customWidth="1"/>
    <col min="13" max="15" width="2" bestFit="1" customWidth="1"/>
    <col min="16" max="16" width="4.28515625" customWidth="1"/>
    <col min="17" max="17" width="4.7109375" customWidth="1"/>
    <col min="18" max="18" width="4.140625" bestFit="1" customWidth="1"/>
  </cols>
  <sheetData>
    <row r="1" spans="1:18" x14ac:dyDescent="0.25">
      <c r="A1" t="s">
        <v>14</v>
      </c>
    </row>
    <row r="2" spans="1:18" x14ac:dyDescent="0.25">
      <c r="A2" t="s">
        <v>10</v>
      </c>
    </row>
    <row r="3" spans="1:18" x14ac:dyDescent="0.25">
      <c r="A3" t="s">
        <v>64</v>
      </c>
    </row>
    <row r="5" spans="1:18" x14ac:dyDescent="0.25">
      <c r="A5" t="s">
        <v>11</v>
      </c>
      <c r="B5" s="2">
        <v>16</v>
      </c>
      <c r="C5" s="2">
        <v>15</v>
      </c>
      <c r="D5" s="2">
        <v>14</v>
      </c>
      <c r="E5" s="2">
        <v>13</v>
      </c>
      <c r="F5" s="2">
        <v>12</v>
      </c>
      <c r="G5" s="2">
        <v>11</v>
      </c>
      <c r="H5" s="3">
        <v>10</v>
      </c>
      <c r="I5" s="3">
        <v>9</v>
      </c>
      <c r="J5" s="3">
        <v>8</v>
      </c>
      <c r="K5" s="2">
        <v>7</v>
      </c>
      <c r="L5" s="2">
        <v>6</v>
      </c>
      <c r="M5" s="2">
        <v>5</v>
      </c>
      <c r="N5" s="2">
        <v>4</v>
      </c>
      <c r="O5" s="2">
        <v>3</v>
      </c>
      <c r="P5" s="3">
        <v>2</v>
      </c>
      <c r="Q5" s="3">
        <v>1</v>
      </c>
      <c r="R5" s="2">
        <v>0</v>
      </c>
    </row>
    <row r="6" spans="1:18" x14ac:dyDescent="0.25">
      <c r="A6" t="s">
        <v>12</v>
      </c>
      <c r="B6" s="2" t="s">
        <v>0</v>
      </c>
      <c r="C6" s="7" t="s">
        <v>1</v>
      </c>
      <c r="D6" s="7"/>
      <c r="E6" s="2" t="s">
        <v>2</v>
      </c>
      <c r="F6" s="2" t="s">
        <v>3</v>
      </c>
      <c r="G6" s="2" t="s">
        <v>4</v>
      </c>
      <c r="H6" s="8" t="s">
        <v>9</v>
      </c>
      <c r="I6" s="8"/>
      <c r="J6" s="8"/>
      <c r="K6" s="7" t="s">
        <v>7</v>
      </c>
      <c r="L6" s="7"/>
      <c r="M6" s="7" t="s">
        <v>5</v>
      </c>
      <c r="N6" s="7"/>
      <c r="O6" s="7"/>
      <c r="P6" s="8" t="s">
        <v>9</v>
      </c>
      <c r="Q6" s="8"/>
      <c r="R6" s="2" t="s">
        <v>13</v>
      </c>
    </row>
    <row r="7" spans="1:18" x14ac:dyDescent="0.25">
      <c r="A7" t="s">
        <v>6</v>
      </c>
      <c r="B7" s="2" t="str">
        <f>DEC2BIN(_xlfn.BITRSHIFT(_xlfn.BITAND(HEX2DEC(A3),HEX2DEC(10000)),B5),1)</f>
        <v>0</v>
      </c>
      <c r="C7" s="7" t="str">
        <f>DEC2BIN(_xlfn.BITRSHIFT(_xlfn.BITAND(HEX2DEC(A3),49152), 14), 2)</f>
        <v>11</v>
      </c>
      <c r="D7" s="7"/>
      <c r="E7" s="2" t="str">
        <f>DEC2BIN(_xlfn.BITRSHIFT(_xlfn.BITAND(HEX2DEC(A3),8192), 13),1)</f>
        <v>1</v>
      </c>
      <c r="F7" s="2" t="str">
        <f>DEC2BIN(_xlfn.BITRSHIFT(_xlfn.BITAND(HEX2DEC(A3),4096), 12),1)</f>
        <v>0</v>
      </c>
      <c r="G7" s="2" t="str">
        <f>DEC2BIN(_xlfn.BITRSHIFT(_xlfn.BITAND(HEX2DEC(A3),2048), 11),1)</f>
        <v>0</v>
      </c>
      <c r="H7" s="8" t="str">
        <f>DEC2BIN(_xlfn.BITRSHIFT(_xlfn.BITAND(HEX2DEC(A3),1792), 8),3)</f>
        <v>000</v>
      </c>
      <c r="I7" s="8"/>
      <c r="J7" s="8"/>
      <c r="K7" s="7" t="str">
        <f>DEC2BIN(_xlfn.BITRSHIFT(_xlfn.BITAND(HEX2DEC(A3),192), 6),2)</f>
        <v>00</v>
      </c>
      <c r="L7" s="7" t="str">
        <f>DEC2BIN(_xlfn.BITRSHIFT(_xlfn.BITAND(HEX2DEC(F3),2048), 11),1)</f>
        <v>0</v>
      </c>
      <c r="M7" s="7" t="str">
        <f>DEC2BIN(_xlfn.BITRSHIFT(_xlfn.BITAND(HEX2DEC(A3),56), 3),3)</f>
        <v>110</v>
      </c>
      <c r="N7" s="7" t="str">
        <f>DEC2BIN(_xlfn.BITRSHIFT(_xlfn.BITAND(HEX2DEC(H3),2048), 11),1)</f>
        <v>0</v>
      </c>
      <c r="O7" s="7" t="str">
        <f>DEC2BIN(_xlfn.BITRSHIFT(_xlfn.BITAND(HEX2DEC(I3),2048), 11),1)</f>
        <v>0</v>
      </c>
      <c r="P7" s="8" t="str">
        <f>DEC2BIN(_xlfn.BITRSHIFT(_xlfn.BITAND(HEX2DEC(F3),6), 1),2)</f>
        <v>00</v>
      </c>
      <c r="Q7" s="8" t="str">
        <f t="shared" ref="Q7" si="0">DEC2BIN(_xlfn.BITRSHIFT(_xlfn.BITAND(HEX2DEC(K3),2048), 11),1)</f>
        <v>0</v>
      </c>
      <c r="R7" s="2" t="str">
        <f>DEC2BIN(_xlfn.BITRSHIFT(_xlfn.BITAND(HEX2DEC(A3),1),0),1)</f>
        <v>0</v>
      </c>
    </row>
    <row r="11" spans="1:18" x14ac:dyDescent="0.25">
      <c r="A11" t="s">
        <v>15</v>
      </c>
    </row>
    <row r="12" spans="1:18" x14ac:dyDescent="0.25">
      <c r="A12" t="s">
        <v>10</v>
      </c>
    </row>
    <row r="13" spans="1:18" x14ac:dyDescent="0.25">
      <c r="A13" t="str">
        <f>DEC2HEX(_xlfn.BITLSHIFT(B17, 16) + _xlfn.BITLSHIFT(BIN2DEC(C17), 14) + _xlfn.BITLSHIFT(E17, 13) + _xlfn.BITLSHIFT(F17, 12) + _xlfn.BITLSHIFT(G17, 11) + _xlfn.BITLSHIFT(BIN2DEC(H17), 8) + _xlfn.BITLSHIFT(BIN2DEC(K17),6) + _xlfn.BITLSHIFT(BIN2DEC(M17), 3) + _xlfn.BITLSHIFT(BIN2DEC(P17),1) + R17)</f>
        <v>1E030</v>
      </c>
    </row>
    <row r="15" spans="1:18" x14ac:dyDescent="0.25">
      <c r="A15" t="s">
        <v>11</v>
      </c>
      <c r="B15" s="2">
        <v>16</v>
      </c>
      <c r="C15" s="2">
        <v>15</v>
      </c>
      <c r="D15" s="2">
        <v>14</v>
      </c>
      <c r="E15" s="2">
        <v>13</v>
      </c>
      <c r="F15" s="2">
        <v>12</v>
      </c>
      <c r="G15" s="2">
        <v>11</v>
      </c>
      <c r="H15" s="3">
        <v>10</v>
      </c>
      <c r="I15" s="3">
        <v>9</v>
      </c>
      <c r="J15" s="3">
        <v>8</v>
      </c>
      <c r="K15" s="2">
        <v>7</v>
      </c>
      <c r="L15" s="2">
        <v>6</v>
      </c>
      <c r="M15" s="2">
        <v>5</v>
      </c>
      <c r="N15" s="2">
        <v>4</v>
      </c>
      <c r="O15" s="2">
        <v>3</v>
      </c>
      <c r="P15" s="3">
        <v>2</v>
      </c>
      <c r="Q15" s="3">
        <v>1</v>
      </c>
      <c r="R15" s="2">
        <v>0</v>
      </c>
    </row>
    <row r="16" spans="1:18" x14ac:dyDescent="0.25">
      <c r="A16" t="s">
        <v>12</v>
      </c>
      <c r="B16" s="2" t="s">
        <v>0</v>
      </c>
      <c r="C16" s="7" t="s">
        <v>1</v>
      </c>
      <c r="D16" s="7"/>
      <c r="E16" s="2" t="s">
        <v>2</v>
      </c>
      <c r="F16" s="2" t="s">
        <v>3</v>
      </c>
      <c r="G16" s="2" t="s">
        <v>4</v>
      </c>
      <c r="H16" s="8" t="s">
        <v>9</v>
      </c>
      <c r="I16" s="8"/>
      <c r="J16" s="8"/>
      <c r="K16" s="7" t="s">
        <v>7</v>
      </c>
      <c r="L16" s="7"/>
      <c r="M16" s="7" t="s">
        <v>5</v>
      </c>
      <c r="N16" s="7"/>
      <c r="O16" s="7"/>
      <c r="P16" s="8" t="s">
        <v>9</v>
      </c>
      <c r="Q16" s="8"/>
      <c r="R16" s="2" t="s">
        <v>13</v>
      </c>
    </row>
    <row r="17" spans="1:18" x14ac:dyDescent="0.25">
      <c r="A17" t="s">
        <v>6</v>
      </c>
      <c r="B17" s="2">
        <v>1</v>
      </c>
      <c r="C17" s="7">
        <v>11</v>
      </c>
      <c r="D17" s="7"/>
      <c r="E17" s="2">
        <v>1</v>
      </c>
      <c r="F17" s="2">
        <v>0</v>
      </c>
      <c r="G17" s="2">
        <v>0</v>
      </c>
      <c r="H17" s="8">
        <v>0</v>
      </c>
      <c r="I17" s="8"/>
      <c r="J17" s="8"/>
      <c r="K17" s="7">
        <v>0</v>
      </c>
      <c r="L17" s="7"/>
      <c r="M17" s="7">
        <v>110</v>
      </c>
      <c r="N17" s="7"/>
      <c r="O17" s="7"/>
      <c r="P17" s="8">
        <v>0</v>
      </c>
      <c r="Q17" s="8"/>
      <c r="R17" s="2">
        <v>0</v>
      </c>
    </row>
  </sheetData>
  <mergeCells count="20">
    <mergeCell ref="C7:D7"/>
    <mergeCell ref="H7:J7"/>
    <mergeCell ref="K7:L7"/>
    <mergeCell ref="M7:O7"/>
    <mergeCell ref="P7:Q7"/>
    <mergeCell ref="C6:D6"/>
    <mergeCell ref="H6:J6"/>
    <mergeCell ref="K6:L6"/>
    <mergeCell ref="M6:O6"/>
    <mergeCell ref="P6:Q6"/>
    <mergeCell ref="C17:D17"/>
    <mergeCell ref="H17:J17"/>
    <mergeCell ref="K17:L17"/>
    <mergeCell ref="M17:O17"/>
    <mergeCell ref="P17:Q17"/>
    <mergeCell ref="C16:D16"/>
    <mergeCell ref="H16:J16"/>
    <mergeCell ref="K16:L16"/>
    <mergeCell ref="M16:O16"/>
    <mergeCell ref="P16:Q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 setting tests - drv streng </vt:lpstr>
      <vt:lpstr>Decode or Build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Wolter, Chad</dc:creator>
  <cp:lastModifiedBy>Wolter, Chad</cp:lastModifiedBy>
  <dcterms:created xsi:type="dcterms:W3CDTF">2021-06-03T13:49:08Z</dcterms:created>
  <dcterms:modified xsi:type="dcterms:W3CDTF">2021-06-14T21:36:47Z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4d29b2-602f-4b77-ba15-b7b42511c7c5_Enabled">
    <vt:lpwstr>true</vt:lpwstr>
  </property>
  <property fmtid="{D5CDD505-2E9C-101B-9397-08002B2CF9AE}" pid="3" name="MSIP_Label_724d29b2-602f-4b77-ba15-b7b42511c7c5_SetDate">
    <vt:lpwstr>2021-06-03T13:49:09Z</vt:lpwstr>
  </property>
  <property fmtid="{D5CDD505-2E9C-101B-9397-08002B2CF9AE}" pid="4" name="MSIP_Label_724d29b2-602f-4b77-ba15-b7b42511c7c5_Method">
    <vt:lpwstr>Standard</vt:lpwstr>
  </property>
  <property fmtid="{D5CDD505-2E9C-101B-9397-08002B2CF9AE}" pid="5" name="MSIP_Label_724d29b2-602f-4b77-ba15-b7b42511c7c5_Name">
    <vt:lpwstr>724d29b2-602f-4b77-ba15-b7b42511c7c5</vt:lpwstr>
  </property>
  <property fmtid="{D5CDD505-2E9C-101B-9397-08002B2CF9AE}" pid="6" name="MSIP_Label_724d29b2-602f-4b77-ba15-b7b42511c7c5_SiteId">
    <vt:lpwstr>ee2cd48b-958f-4be4-9852-b8f104c001b9</vt:lpwstr>
  </property>
  <property fmtid="{D5CDD505-2E9C-101B-9397-08002B2CF9AE}" pid="7" name="MSIP_Label_724d29b2-602f-4b77-ba15-b7b42511c7c5_ActionId">
    <vt:lpwstr>600541a0-7b80-4a65-b28e-911697695520</vt:lpwstr>
  </property>
  <property fmtid="{D5CDD505-2E9C-101B-9397-08002B2CF9AE}" pid="8" name="MSIP_Label_724d29b2-602f-4b77-ba15-b7b42511c7c5_ContentBits">
    <vt:lpwstr>0</vt:lpwstr>
  </property>
</Properties>
</file>